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K15" i="1"/>
  <c r="W15" i="1" s="1"/>
  <c r="X15" i="1" s="1"/>
  <c r="X16" i="1" s="1"/>
  <c r="X17" i="1" s="1"/>
  <c r="V15" i="1"/>
  <c r="Y15" i="1" l="1"/>
</calcChain>
</file>

<file path=xl/sharedStrings.xml><?xml version="1.0" encoding="utf-8"?>
<sst xmlns="http://schemas.openxmlformats.org/spreadsheetml/2006/main" count="80" uniqueCount="76">
  <si>
    <t>ОБОСНОВАНИЕ НМЦ</t>
  </si>
  <si>
    <t xml:space="preserve">Наименование Общества - Заказчика </t>
  </si>
  <si>
    <t>ООО СКС</t>
  </si>
  <si>
    <t>Код подгруппы</t>
  </si>
  <si>
    <t>ЖГ03</t>
  </si>
  <si>
    <t>Наименование подгруппы</t>
  </si>
  <si>
    <t>Асфальт, смеси асфальтовые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</si>
  <si>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</si>
  <si>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</si>
  <si>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</si>
  <si>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</si>
  <si>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</si>
  <si>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</si>
  <si>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</si>
  <si>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</si>
  <si>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</si>
  <si>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</si>
  <si>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</si>
  <si>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</si>
  <si>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</si>
  <si>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</si>
  <si>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</si>
  <si>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</si>
  <si>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</si>
  <si>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</si>
  <si>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</si>
  <si>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</si>
  <si>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</si>
  <si>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</si>
  <si>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</si>
  <si>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</si>
  <si>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</si>
  <si>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</si>
  <si>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</si>
  <si>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</si>
  <si>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</si>
  <si>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</si>
  <si>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</si>
  <si>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</si>
  <si>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</si>
  <si>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</si>
  <si>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</si>
  <si>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</si>
  <si>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</si>
  <si>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</si>
  <si>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</si>
  <si>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</si>
  <si>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</si>
  <si>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</si>
  <si>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</si>
  <si>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</si>
  <si>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</si>
  <si>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</si>
  <si>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</si>
  <si>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</si>
  <si>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</si>
  <si>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</si>
  <si>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</si>
  <si>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</si>
  <si>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ЖГ00019820</t>
  </si>
  <si>
    <t>т</t>
  </si>
  <si>
    <t>857</t>
  </si>
  <si>
    <t>10.01.2022 0:00:00</t>
  </si>
  <si>
    <t>Расчетная НМЦ</t>
  </si>
  <si>
    <t>НМЦ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</si>
  <si>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</si>
  <si>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</si>
  <si>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</si>
  <si>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</si>
  <si>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</si>
  <si>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</si>
  <si>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</si>
  <si>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</si>
  <si>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Асфальтобетонная смесь песчаная холодная 
тип Дх марка II ГОСТ 9128-2013</t>
  </si>
  <si>
    <t>1. Счет на оплату № 785 от 20 ноября 2023 г.</t>
  </si>
  <si>
    <t>2. КП №164 от 21.11.2023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</si>
</sst>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1" xfId="1" applyFont="1" applyBorder="1"/>
    <xf numFmtId="0" fontId="1" fillId="0" borderId="1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wrapText="1"/>
    </xf>
    <xf numFmtId="4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horizontal="center" wrapText="1"/>
    </xf>
    <xf numFmtId="0" fontId="1" fillId="0" borderId="1" xfId="1" applyFont="1" applyBorder="1" applyAlignment="1">
      <alignment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" fontId="1" fillId="0" borderId="1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wrapText="1"/>
    </xf>
    <xf numFmtId="0" fontId="1" fillId="0" borderId="0" xfId="1"/>
    <xf numFmtId="14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Font="1" applyAlignment="1">
      <alignment horizontal="center"/>
    </xf>
    <xf numFmtId="0" fontId="1" fillId="0" borderId="0" xfId="1" applyNumberFormat="1" applyAlignment="1">
      <alignment horizontal="center"/>
    </xf>
    <xf numFmtId="0" fontId="1" fillId="0" borderId="1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7" xfId="1" applyNumberFormat="1" applyFont="1" applyBorder="1" applyAlignment="1">
      <alignment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0" fontId="1" fillId="0" borderId="2" xfId="1" applyFont="1" applyBorder="1"/>
    <xf numFmtId="0" fontId="1" fillId="0" borderId="3" xfId="1" applyFont="1" applyBorder="1"/>
    <xf numFmtId="0" fontId="1" fillId="0" borderId="7" xfId="1" applyFont="1" applyBorder="1"/>
    <xf numFmtId="0" fontId="1" fillId="0" borderId="1" xfId="1" applyFont="1" applyBorder="1"/>
    <xf numFmtId="0" fontId="2" fillId="0" borderId="0" xfId="1" applyNumberFormat="1" applyFont="1" applyAlignment="1">
      <alignment horizontal="center" wrapText="1"/>
    </xf>
    <xf numFmtId="0" fontId="1" fillId="0" borderId="1" xfId="1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workbookViewId="0">
      <selection activeCell="J21" sqref="J21"/>
    </sheetView>
  </sheetViews>
  <sheetFormatPr defaultRowHeight="15" x14ac:dyDescent="0.25"/>
  <cols>
    <col min="2" max="2" width="12" customWidth="1"/>
    <col min="3" max="3" width="42.5703125" customWidth="1"/>
    <col min="8" max="8" width="14.140625" customWidth="1"/>
    <col min="13" max="13" width="10" bestFit="1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x14ac:dyDescent="0.25">
      <c r="A3" s="1"/>
      <c r="B3" s="1"/>
      <c r="C3" s="34" t="s">
        <v>0</v>
      </c>
      <c r="D3" s="34"/>
      <c r="E3" s="34"/>
      <c r="F3" s="34"/>
      <c r="G3" s="34"/>
      <c r="H3" s="34"/>
      <c r="I3" s="3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33" t="s">
        <v>1</v>
      </c>
      <c r="B6" s="33"/>
      <c r="C6" s="33"/>
      <c r="D6" s="35" t="s">
        <v>2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1"/>
      <c r="T6" s="1"/>
      <c r="U6" s="1"/>
      <c r="V6" s="1"/>
      <c r="W6" s="1"/>
      <c r="X6" s="1"/>
      <c r="Y6" s="1"/>
    </row>
    <row r="7" spans="1:25" x14ac:dyDescent="0.25">
      <c r="A7" s="33" t="s">
        <v>3</v>
      </c>
      <c r="B7" s="33"/>
      <c r="C7" s="33"/>
      <c r="D7" s="33" t="s">
        <v>4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1"/>
      <c r="T7" s="1"/>
      <c r="U7" s="1"/>
      <c r="V7" s="1"/>
      <c r="W7" s="1"/>
      <c r="X7" s="1"/>
      <c r="Y7" s="1"/>
    </row>
    <row r="8" spans="1:25" x14ac:dyDescent="0.25">
      <c r="A8" s="33" t="s">
        <v>5</v>
      </c>
      <c r="B8" s="33"/>
      <c r="C8" s="33"/>
      <c r="D8" s="33" t="s">
        <v>6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30" t="s">
        <v>7</v>
      </c>
      <c r="B11" s="30" t="s">
        <v>8</v>
      </c>
      <c r="C11" s="21" t="s">
        <v>9</v>
      </c>
      <c r="D11" s="30" t="s">
        <v>10</v>
      </c>
      <c r="E11" s="21" t="s">
        <v>11</v>
      </c>
      <c r="F11" s="29" t="s">
        <v>12</v>
      </c>
      <c r="G11" s="29"/>
      <c r="H11" s="29"/>
      <c r="I11" s="29"/>
      <c r="J11" s="21" t="s">
        <v>13</v>
      </c>
      <c r="K11" s="24" t="s">
        <v>14</v>
      </c>
      <c r="L11" s="24" t="s">
        <v>15</v>
      </c>
      <c r="M11" s="24"/>
      <c r="N11" s="24"/>
      <c r="O11" s="24"/>
      <c r="P11" s="24"/>
      <c r="Q11" s="24"/>
      <c r="R11" s="24"/>
      <c r="S11" s="24"/>
      <c r="T11" s="24"/>
      <c r="U11" s="24"/>
      <c r="V11" s="24" t="s">
        <v>16</v>
      </c>
      <c r="W11" s="21" t="s">
        <v>17</v>
      </c>
      <c r="X11" s="21" t="s">
        <v>18</v>
      </c>
      <c r="Y11" s="21" t="s">
        <v>19</v>
      </c>
    </row>
    <row r="12" spans="1:25" x14ac:dyDescent="0.25">
      <c r="A12" s="31"/>
      <c r="B12" s="31"/>
      <c r="C12" s="22"/>
      <c r="D12" s="31"/>
      <c r="E12" s="22"/>
      <c r="F12" s="21" t="s">
        <v>20</v>
      </c>
      <c r="G12" s="21" t="s">
        <v>21</v>
      </c>
      <c r="H12" s="21" t="s">
        <v>22</v>
      </c>
      <c r="I12" s="21" t="s">
        <v>23</v>
      </c>
      <c r="J12" s="22"/>
      <c r="K12" s="25"/>
      <c r="L12" s="27"/>
      <c r="M12" s="16"/>
      <c r="N12" s="16"/>
      <c r="O12" s="16"/>
      <c r="P12" s="16"/>
      <c r="Q12" s="16"/>
      <c r="R12" s="16"/>
      <c r="S12" s="16"/>
      <c r="T12" s="16"/>
      <c r="U12" s="28"/>
      <c r="V12" s="25"/>
      <c r="W12" s="22"/>
      <c r="X12" s="22"/>
      <c r="Y12" s="22"/>
    </row>
    <row r="13" spans="1:25" x14ac:dyDescent="0.25">
      <c r="A13" s="32"/>
      <c r="B13" s="32"/>
      <c r="C13" s="23"/>
      <c r="D13" s="32"/>
      <c r="E13" s="23"/>
      <c r="F13" s="23"/>
      <c r="G13" s="23"/>
      <c r="H13" s="23"/>
      <c r="I13" s="23"/>
      <c r="J13" s="23"/>
      <c r="K13" s="26"/>
      <c r="L13" s="2" t="s">
        <v>24</v>
      </c>
      <c r="M13" s="2" t="s">
        <v>25</v>
      </c>
      <c r="N13" s="2" t="s">
        <v>26</v>
      </c>
      <c r="O13" s="2" t="s">
        <v>27</v>
      </c>
      <c r="P13" s="2" t="s">
        <v>28</v>
      </c>
      <c r="Q13" s="2" t="s">
        <v>29</v>
      </c>
      <c r="R13" s="2" t="s">
        <v>30</v>
      </c>
      <c r="S13" s="2" t="s">
        <v>31</v>
      </c>
      <c r="T13" s="2" t="s">
        <v>32</v>
      </c>
      <c r="U13" s="2" t="s">
        <v>33</v>
      </c>
      <c r="V13" s="26"/>
      <c r="W13" s="23"/>
      <c r="X13" s="23"/>
      <c r="Y13" s="23"/>
    </row>
    <row r="14" spans="1:25" x14ac:dyDescent="0.25">
      <c r="A14" s="3" t="s">
        <v>34</v>
      </c>
      <c r="B14" s="3" t="s">
        <v>35</v>
      </c>
      <c r="C14" s="3" t="s">
        <v>36</v>
      </c>
      <c r="D14" s="3" t="s">
        <v>37</v>
      </c>
      <c r="E14" s="3" t="s">
        <v>38</v>
      </c>
      <c r="F14" s="3" t="s">
        <v>39</v>
      </c>
      <c r="G14" s="3" t="s">
        <v>40</v>
      </c>
      <c r="H14" s="3" t="s">
        <v>41</v>
      </c>
      <c r="I14" s="3" t="s">
        <v>42</v>
      </c>
      <c r="J14" s="3" t="s">
        <v>43</v>
      </c>
      <c r="K14" s="3" t="s">
        <v>44</v>
      </c>
      <c r="L14" s="3" t="s">
        <v>45</v>
      </c>
      <c r="M14" s="3" t="s">
        <v>46</v>
      </c>
      <c r="N14" s="3" t="s">
        <v>47</v>
      </c>
      <c r="O14" s="3" t="s">
        <v>48</v>
      </c>
      <c r="P14" s="3" t="s">
        <v>49</v>
      </c>
      <c r="Q14" s="3" t="s">
        <v>50</v>
      </c>
      <c r="R14" s="3" t="s">
        <v>51</v>
      </c>
      <c r="S14" s="3" t="s">
        <v>52</v>
      </c>
      <c r="T14" s="3" t="s">
        <v>53</v>
      </c>
      <c r="U14" s="3" t="s">
        <v>54</v>
      </c>
      <c r="V14" s="3" t="s">
        <v>55</v>
      </c>
      <c r="W14" s="3" t="s">
        <v>56</v>
      </c>
      <c r="X14" s="3" t="s">
        <v>57</v>
      </c>
      <c r="Y14" s="3" t="s">
        <v>58</v>
      </c>
    </row>
    <row r="15" spans="1:25" ht="23.25" x14ac:dyDescent="0.25">
      <c r="A15" s="4">
        <v>1</v>
      </c>
      <c r="B15" s="5" t="s">
        <v>59</v>
      </c>
      <c r="C15" s="9" t="s">
        <v>73</v>
      </c>
      <c r="D15" s="8" t="s">
        <v>60</v>
      </c>
      <c r="E15" s="12">
        <v>150</v>
      </c>
      <c r="F15" s="6">
        <v>3458.33</v>
      </c>
      <c r="G15" s="5" t="s">
        <v>61</v>
      </c>
      <c r="H15" s="2" t="s">
        <v>62</v>
      </c>
      <c r="I15" s="5"/>
      <c r="J15" s="7">
        <v>1.0716000000000001</v>
      </c>
      <c r="K15" s="6">
        <f>F15*J15</f>
        <v>3705.9464280000002</v>
      </c>
      <c r="L15" s="6">
        <f>5670/1.2</f>
        <v>4725</v>
      </c>
      <c r="M15" s="6">
        <v>6000</v>
      </c>
      <c r="N15" s="6"/>
      <c r="O15" s="6"/>
      <c r="P15" s="6"/>
      <c r="Q15" s="6"/>
      <c r="R15" s="6"/>
      <c r="S15" s="6"/>
      <c r="T15" s="6"/>
      <c r="U15" s="6"/>
      <c r="V15" s="10">
        <f>COUNTIF(K15:U15,"&gt;0")</f>
        <v>3</v>
      </c>
      <c r="W15" s="11">
        <f>CEILING(SUM(K15:U15)/COUNTIF(K15:U15,"&gt;0"),0.01)</f>
        <v>4810.32</v>
      </c>
      <c r="X15" s="11">
        <f>E15*W15</f>
        <v>721548</v>
      </c>
      <c r="Y15" s="10">
        <f>STDEV(K15:U15)/W15*100</f>
        <v>23.894542859558793</v>
      </c>
    </row>
    <row r="16" spans="1:25" x14ac:dyDescent="0.25">
      <c r="A16" s="2"/>
      <c r="B16" s="2"/>
      <c r="C16" s="20" t="s">
        <v>63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6">
        <f>X15</f>
        <v>721548</v>
      </c>
      <c r="Y16" s="2"/>
    </row>
    <row r="17" spans="1:25" x14ac:dyDescent="0.25">
      <c r="A17" s="2"/>
      <c r="B17" s="2"/>
      <c r="C17" s="20" t="s">
        <v>64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6">
        <f>X16</f>
        <v>721548</v>
      </c>
      <c r="Y17" s="2"/>
    </row>
    <row r="18" spans="1:2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14" t="s">
        <v>65</v>
      </c>
      <c r="B21" s="1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14" t="s">
        <v>74</v>
      </c>
      <c r="B22" s="14"/>
      <c r="C22" s="14"/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5">
      <c r="A23" s="14" t="s">
        <v>75</v>
      </c>
      <c r="B23" s="14"/>
      <c r="C23" s="14"/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14" t="s">
        <v>66</v>
      </c>
      <c r="B25" s="1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5">
        <v>45251</v>
      </c>
      <c r="B27" s="16"/>
      <c r="C27" s="1"/>
      <c r="D27" s="16"/>
      <c r="E27" s="16"/>
      <c r="F27" s="16"/>
      <c r="G27" s="16"/>
      <c r="H27" s="16"/>
      <c r="I27" s="1"/>
      <c r="J27" s="17"/>
      <c r="K27" s="17"/>
      <c r="L27" s="1"/>
      <c r="M27" s="16"/>
      <c r="N27" s="16"/>
      <c r="O27" s="16"/>
      <c r="P27" s="16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9" t="s">
        <v>67</v>
      </c>
      <c r="B28" s="19"/>
      <c r="C28" s="1"/>
      <c r="D28" s="19" t="s">
        <v>68</v>
      </c>
      <c r="E28" s="19"/>
      <c r="F28" s="19"/>
      <c r="G28" s="19"/>
      <c r="H28" s="19"/>
      <c r="I28" s="1"/>
      <c r="J28" s="19" t="s">
        <v>69</v>
      </c>
      <c r="K28" s="19"/>
      <c r="L28" s="1"/>
      <c r="M28" s="19" t="s">
        <v>70</v>
      </c>
      <c r="N28" s="19"/>
      <c r="O28" s="19"/>
      <c r="P28" s="19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4" t="s">
        <v>71</v>
      </c>
      <c r="B30" s="14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" customHeight="1" x14ac:dyDescent="0.25">
      <c r="A32" s="15">
        <v>45251</v>
      </c>
      <c r="B32" s="16"/>
      <c r="C32" s="1"/>
      <c r="D32" s="16"/>
      <c r="E32" s="16"/>
      <c r="F32" s="16"/>
      <c r="G32" s="16"/>
      <c r="H32" s="16"/>
      <c r="I32" s="1"/>
      <c r="J32" s="17"/>
      <c r="K32" s="17"/>
      <c r="L32" s="1"/>
      <c r="M32" s="16"/>
      <c r="N32" s="16"/>
      <c r="O32" s="16"/>
      <c r="P32" s="16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8" t="s">
        <v>67</v>
      </c>
      <c r="B33" s="18"/>
      <c r="C33" s="1"/>
      <c r="D33" s="19" t="s">
        <v>68</v>
      </c>
      <c r="E33" s="19"/>
      <c r="F33" s="19"/>
      <c r="G33" s="19"/>
      <c r="H33" s="19"/>
      <c r="I33" s="1"/>
      <c r="J33" s="19" t="s">
        <v>69</v>
      </c>
      <c r="K33" s="19"/>
      <c r="L33" s="1"/>
      <c r="M33" s="19" t="s">
        <v>70</v>
      </c>
      <c r="N33" s="19"/>
      <c r="O33" s="19"/>
      <c r="P33" s="19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" t="s">
        <v>72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</sheetData>
  <mergeCells count="48">
    <mergeCell ref="A8:C8"/>
    <mergeCell ref="D8:R8"/>
    <mergeCell ref="C3:I3"/>
    <mergeCell ref="A6:C6"/>
    <mergeCell ref="D6:R6"/>
    <mergeCell ref="A7:C7"/>
    <mergeCell ref="D7:R7"/>
    <mergeCell ref="A11:A13"/>
    <mergeCell ref="B11:B13"/>
    <mergeCell ref="C11:C13"/>
    <mergeCell ref="D11:D13"/>
    <mergeCell ref="E11:E13"/>
    <mergeCell ref="C16:W16"/>
    <mergeCell ref="J11:J13"/>
    <mergeCell ref="K11:K13"/>
    <mergeCell ref="L11:U12"/>
    <mergeCell ref="V11:V13"/>
    <mergeCell ref="W11:W13"/>
    <mergeCell ref="F11:I11"/>
    <mergeCell ref="Y11:Y13"/>
    <mergeCell ref="F12:F13"/>
    <mergeCell ref="G12:G13"/>
    <mergeCell ref="H12:H13"/>
    <mergeCell ref="I12:I13"/>
    <mergeCell ref="X11:X13"/>
    <mergeCell ref="A28:B28"/>
    <mergeCell ref="D28:H28"/>
    <mergeCell ref="J28:K28"/>
    <mergeCell ref="M28:P28"/>
    <mergeCell ref="C17:W17"/>
    <mergeCell ref="A21:B21"/>
    <mergeCell ref="A22:D22"/>
    <mergeCell ref="A23:D23"/>
    <mergeCell ref="A25:B25"/>
    <mergeCell ref="A27:B27"/>
    <mergeCell ref="D27:H27"/>
    <mergeCell ref="J27:K27"/>
    <mergeCell ref="M27:P27"/>
    <mergeCell ref="A38:Y38"/>
    <mergeCell ref="A30:C30"/>
    <mergeCell ref="A32:B32"/>
    <mergeCell ref="D32:H32"/>
    <mergeCell ref="J32:K32"/>
    <mergeCell ref="M32:P32"/>
    <mergeCell ref="A33:B33"/>
    <mergeCell ref="D33:H33"/>
    <mergeCell ref="J33:K33"/>
    <mergeCell ref="M33:P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2023-11-22T05:03:45Z</dcterms:modified>
</cp:coreProperties>
</file>